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210" windowWidth="13080" windowHeight="12615" activeTab="0"/>
  </bookViews>
  <sheets>
    <sheet name="Pie Char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<sst xmlns="http://schemas.openxmlformats.org/spreadsheetml/2006/main" count="44" uniqueCount="39">
  <si>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YTD</t>
  </si>
  <si>
    <t>Actual</t>
  </si>
  <si>
    <t>Water</t>
  </si>
  <si>
    <t>TOTAL EXPENSES</t>
  </si>
  <si>
    <t>NET SURPLUS (DEFICIT)</t>
  </si>
  <si>
    <t>Wastewater - Steiner Ranch</t>
  </si>
  <si>
    <t>Wastewater - Flintrock</t>
  </si>
  <si>
    <t>Wastewater - Commander's Point</t>
  </si>
  <si>
    <t>Other</t>
  </si>
  <si>
    <t>TOTAL REVENUES</t>
  </si>
  <si>
    <t>Expenses - Admin</t>
  </si>
  <si>
    <t>Wastewater - LMUD (North Lakeway Village)</t>
  </si>
  <si>
    <t>Penalties</t>
  </si>
  <si>
    <t>From Apache Shores Reserve</t>
  </si>
  <si>
    <t>REVENUE</t>
  </si>
  <si>
    <t>Raw Water/Reclaimed</t>
  </si>
  <si>
    <t>Solid Waste Service</t>
  </si>
  <si>
    <t>EXPENSES</t>
  </si>
  <si>
    <t>Raw Water/Reclaim</t>
  </si>
  <si>
    <t>Solid Waste Service - Progressive</t>
  </si>
  <si>
    <t>Employee Salaries &amp; Benefits</t>
  </si>
  <si>
    <t>Professional Svc</t>
  </si>
  <si>
    <t>OPERATING SURPLUS (DEFICIT)</t>
  </si>
  <si>
    <t>Other Sources:</t>
  </si>
  <si>
    <t>From O&amp;M Tax Fund CY Collections</t>
  </si>
  <si>
    <t>From O&amp;M Tax Fund -Reserve</t>
  </si>
  <si>
    <t>Other Uses:</t>
  </si>
  <si>
    <t>Fund Assigned - Construction</t>
  </si>
  <si>
    <t>Fund Balance - Unassigned</t>
  </si>
  <si>
    <t>Apache Shores Fund - Construction</t>
  </si>
  <si>
    <t>River Ridge Fund - Construction</t>
  </si>
  <si>
    <t>Villas WWTP Operations</t>
  </si>
  <si>
    <t>Wastewater - WTCPUA (Falconhead West)</t>
  </si>
  <si>
    <t xml:space="preserve">Wastewater - Comanche </t>
  </si>
  <si>
    <t>Wastewater - LMUD - ( NLWV)</t>
  </si>
  <si>
    <t>Wastewater - Steiner</t>
  </si>
  <si>
    <t>Wastewater - Comanche Canyon</t>
  </si>
  <si>
    <t>From TWDB Bond Surplus</t>
  </si>
  <si>
    <t>Fund Balance - Assigned - Debt Service MWTP Loan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</si>
</sst>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&quot;$&quot;#,##0.00;[Red]\(&quot;$&quot;#,##0.00\)"/>
    <numFmt numFmtId="166" formatCode="###0.0%;[Red]\(###0.0%\)"/>
    <numFmt numFmtId="167" formatCode="0.0%;[Red]\(0.0%\)"/>
    <numFmt numFmtId="168" formatCode="_(&quot;$&quot;* #,##0_);_(&quot;$&quot;* \(#,##0\);_(&quot;$&quot;* &quot;-&quot;??_);_(@_)"/>
    <numFmt numFmtId="169" formatCode="&quot;$&quot;#,##0.0;[Red]\(&quot;$&quot;#,##0.0\)"/>
    <numFmt numFmtId="170" formatCode="&quot;$&quot;#,##0;[Red]\(&quot;$&quot;#,##0\)"/>
    <numFmt numFmtId="171" formatCode="[$-409]dddd\,\ mmmm\ dd\,\ yyyy"/>
    <numFmt numFmtId="172" formatCode="[$-409]mmmm\-yy;@"/>
    <numFmt numFmtId="173" formatCode="_(&quot;$&quot;* #,##0.0_);_(&quot;$&quot;* \(#,##0.0\);_(&quot;$&quot;* &quot;-&quot;??_);_(@_)"/>
    <numFmt numFmtId="174" formatCode="#,##0.0;[Red]\(#,##0.0\)"/>
    <numFmt numFmtId="175" formatCode="#,##0;[Red]\(#,##0\)"/>
    <numFmt numFmtId="176" formatCode="&quot;$&quot;#,##0.00"/>
    <numFmt numFmtId="177" formatCode="0.0"/>
    <numFmt numFmtId="178" formatCode="[$-409]mmm\-yy;@"/>
    <numFmt numFmtId="179" formatCode="_(&quot;$&quot;* #,##0.000_);_(&quot;$&quot;* \(#,##0.000\);_(&quot;$&quot;* &quot;-&quot;??_);_(@_)"/>
    <numFmt numFmtId="180" formatCode="#,##0.0"/>
    <numFmt numFmtId="181" formatCode="#,##0.00000000000000"/>
    <numFmt numFmtId="182" formatCode="&quot;$&quot;#,##0.0_);[Red]\(&quot;$&quot;#,##0.0\)"/>
    <numFmt numFmtId="183" formatCode="&quot;$&quot;#,##0.000_);\(&quot;$&quot;#,##0.000\)"/>
    <numFmt numFmtId="184" formatCode="&quot;$&quot;#,##0"/>
    <numFmt numFmtId="185" formatCode="&quot;$&quot;#,##0.0_);\(&quot;$&quot;#,##0.0\)"/>
    <numFmt numFmtId="186" formatCode="0_);[Red]\(0\)"/>
    <numFmt numFmtId="187" formatCode="_(&quot;$&quot;* #,##0.0_);_(&quot;$&quot;* \(#,##0.0\);_(&quot;$&quot;* &quot;-&quot;?_);_(@_)"/>
    <numFmt numFmtId="188" formatCode="0.0%"/>
    <numFmt numFmtId="189" formatCode="_(&quot;$&quot;* #,##0.000_);_(&quot;$&quot;* \(#,##0.000\);_(&quot;$&quot;* &quot;-&quot;???_);_(@_)"/>
    <numFmt numFmtId="190" formatCode="&quot;$&quot;#,##0;[Red]&quot;$&quot;#,##0"/>
    <numFmt numFmtId="191" formatCode="&quot;$&quot;#,##0.0;[Red]&quot;$&quot;#,##0.0"/>
    <numFmt numFmtId="192" formatCode="&quot;$&quot;#,##0.00;[Red]&quot;$&quot;#,##0.00"/>
    <numFmt numFmtId="193" formatCode="#,##0.000_);[Red]\(#,##0.000\)"/>
    <numFmt numFmtId="194" formatCode="#,##0.0000_);[Red]\(#,##0.0000\)"/>
    <numFmt numFmtId="195" formatCode="#,##0.0_);[Red]\(#,##0.0\)"/>
    <numFmt numFmtId="196" formatCode="[$$-1033]#,##0_);\([$$-1033]#,##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.85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5.9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.85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31" fillId="0" borderId="0" applyAlignment="0">
      <protection/>
    </xf>
    <xf numFmtId="0" fontId="40" fillId="0" borderId="0" applyAlignment="0"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8" fontId="3" fillId="0" borderId="0" xfId="44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68" fontId="3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168" fontId="0" fillId="0" borderId="0" xfId="44" applyNumberFormat="1" applyFont="1" applyFill="1" applyBorder="1" applyAlignment="1">
      <alignment/>
    </xf>
    <xf numFmtId="188" fontId="0" fillId="0" borderId="0" xfId="67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9" fontId="0" fillId="0" borderId="0" xfId="67" applyFont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68" fontId="0" fillId="0" borderId="11" xfId="44" applyNumberFormat="1" applyFont="1" applyFill="1" applyBorder="1" applyAlignment="1">
      <alignment/>
    </xf>
    <xf numFmtId="168" fontId="3" fillId="0" borderId="11" xfId="44" applyNumberFormat="1" applyFont="1" applyFill="1" applyBorder="1" applyAlignment="1">
      <alignment/>
    </xf>
    <xf numFmtId="168" fontId="3" fillId="0" borderId="0" xfId="44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- FY 2017</a:t>
            </a:r>
          </a:p>
        </c:rich>
      </c:tx>
      <c:layout>
        <c:manualLayout>
          <c:xMode val="factor"/>
          <c:yMode val="factor"/>
          <c:x val="-0.066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8875"/>
          <c:w val="0.5555"/>
          <c:h val="0.7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'Pie Chart'!$A$4:$A$14</c:f>
              <c:strCache/>
            </c:strRef>
          </c:cat>
          <c:val>
            <c:numRef>
              <c:f>'Pie Chart'!$C$4:$C$14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34075"/>
          <c:w val="0.24325"/>
          <c:h val="0.3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Expenses - FY 2017</a:t>
            </a:r>
          </a:p>
        </c:rich>
      </c:tx>
      <c:layout>
        <c:manualLayout>
          <c:xMode val="factor"/>
          <c:yMode val="factor"/>
          <c:x val="-0.00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241"/>
          <c:w val="0.607"/>
          <c:h val="0.5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'Pie Chart'!$A$18:$A$31</c:f>
              <c:strCache/>
            </c:strRef>
          </c:cat>
          <c:val>
            <c:numRef>
              <c:f>'Pie Chart'!$C$18:$C$31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3435"/>
          <c:w val="0.254"/>
          <c:h val="0.3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38100</xdr:rowOff>
    </xdr:from>
    <xdr:to>
      <xdr:col>5</xdr:col>
      <xdr:colOff>466725</xdr:colOff>
      <xdr:row>80</xdr:row>
      <xdr:rowOff>66675</xdr:rowOff>
    </xdr:to>
    <xdr:graphicFrame>
      <xdr:nvGraphicFramePr>
        <xdr:cNvPr id="1" name="Chart 1"/>
        <xdr:cNvGraphicFramePr/>
      </xdr:nvGraphicFramePr>
      <xdr:xfrm>
        <a:off x="104775" y="8296275"/>
        <a:ext cx="60769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81</xdr:row>
      <xdr:rowOff>0</xdr:rowOff>
    </xdr:from>
    <xdr:to>
      <xdr:col>5</xdr:col>
      <xdr:colOff>495300</xdr:colOff>
      <xdr:row>120</xdr:row>
      <xdr:rowOff>66675</xdr:rowOff>
    </xdr:to>
    <xdr:graphicFrame>
      <xdr:nvGraphicFramePr>
        <xdr:cNvPr id="2" name="Chart 2"/>
        <xdr:cNvGraphicFramePr/>
      </xdr:nvGraphicFramePr>
      <xdr:xfrm>
        <a:off x="123825" y="13115925"/>
        <a:ext cx="6086475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5.00390625" style="0" bestFit="1" customWidth="1"/>
    <col min="2" max="2" width="13.28125" style="0" bestFit="1" customWidth="1"/>
  </cols>
  <sheetData>
    <row r="1" spans="1:2" ht="12.75">
      <c r="A1" s="1"/>
      <c r="B1" s="3" t="s">
        <v>0</v>
      </c>
    </row>
    <row r="2" spans="1:2" ht="12.75">
      <c r="A2" s="4"/>
      <c r="B2" s="5" t="s">
        <v>1</v>
      </c>
    </row>
    <row r="3" spans="1:2" ht="12.75">
      <c r="A3" s="6" t="s">
        <v>14</v>
      </c>
      <c r="B3" s="7"/>
    </row>
    <row r="4" spans="1:3" ht="12.75">
      <c r="A4" s="1" t="s">
        <v>2</v>
      </c>
      <c r="B4" s="8">
        <v>10465500</v>
      </c>
      <c r="C4" s="9">
        <f>B4/B15</f>
        <v>0.6615404210963474</v>
      </c>
    </row>
    <row r="5" spans="1:3" ht="12.75">
      <c r="A5" s="1" t="s">
        <v>5</v>
      </c>
      <c r="B5" s="8">
        <v>2500000</v>
      </c>
      <c r="C5" s="9">
        <f>B5/B15</f>
        <v>0.15802886175919625</v>
      </c>
    </row>
    <row r="6" spans="1:3" ht="12.75">
      <c r="A6" s="1" t="s">
        <v>6</v>
      </c>
      <c r="B6" s="8">
        <v>926000</v>
      </c>
      <c r="C6" s="9">
        <f>B6/B15</f>
        <v>0.05853389039560629</v>
      </c>
    </row>
    <row r="7" spans="1:3" ht="12.75">
      <c r="A7" s="1" t="s">
        <v>33</v>
      </c>
      <c r="B7" s="8">
        <v>66900</v>
      </c>
      <c r="C7" s="9">
        <f>B7/B15</f>
        <v>0.0042288523406760915</v>
      </c>
    </row>
    <row r="8" spans="1:3" ht="12.75">
      <c r="A8" s="2" t="s">
        <v>32</v>
      </c>
      <c r="B8" s="8">
        <v>332640</v>
      </c>
      <c r="C8" s="9">
        <f>B8/B15</f>
        <v>0.021026688230231617</v>
      </c>
    </row>
    <row r="9" spans="1:3" ht="12.75">
      <c r="A9" s="2" t="s">
        <v>34</v>
      </c>
      <c r="B9" s="8">
        <v>120000</v>
      </c>
      <c r="C9" s="9">
        <f>B9/B15</f>
        <v>0.00758538536444142</v>
      </c>
    </row>
    <row r="10" spans="1:3" ht="12.75">
      <c r="A10" s="2" t="s">
        <v>7</v>
      </c>
      <c r="B10" s="8">
        <v>38000</v>
      </c>
      <c r="C10" s="9">
        <f>B10/B15</f>
        <v>0.002402038698739783</v>
      </c>
    </row>
    <row r="11" spans="1:3" ht="12.75">
      <c r="A11" s="2" t="s">
        <v>15</v>
      </c>
      <c r="B11" s="8">
        <v>117500</v>
      </c>
      <c r="C11" s="9">
        <f>B11/B15</f>
        <v>0.0074273565026822235</v>
      </c>
    </row>
    <row r="12" spans="1:3" ht="12.75">
      <c r="A12" s="2" t="s">
        <v>16</v>
      </c>
      <c r="B12" s="8">
        <v>350000</v>
      </c>
      <c r="C12" s="9">
        <f>B12/B15</f>
        <v>0.022124040646287476</v>
      </c>
    </row>
    <row r="13" spans="1:3" ht="12.75">
      <c r="A13" s="1" t="s">
        <v>12</v>
      </c>
      <c r="B13" s="8">
        <v>239400</v>
      </c>
      <c r="C13" s="9">
        <f>B13/B15</f>
        <v>0.015132843802060633</v>
      </c>
    </row>
    <row r="14" spans="1:3" ht="12.75">
      <c r="A14" s="1" t="s">
        <v>8</v>
      </c>
      <c r="B14" s="8">
        <v>663955</v>
      </c>
      <c r="C14" s="9">
        <f>B14/B15</f>
        <v>0.04196962116373086</v>
      </c>
    </row>
    <row r="15" spans="1:3" ht="12.75">
      <c r="A15" s="10" t="s">
        <v>9</v>
      </c>
      <c r="B15" s="8">
        <f>SUM(B4:B14)</f>
        <v>15819895</v>
      </c>
      <c r="C15" s="11"/>
    </row>
    <row r="16" spans="1:2" ht="12.75">
      <c r="A16" s="12"/>
      <c r="B16" s="8"/>
    </row>
    <row r="17" spans="1:2" ht="12.75">
      <c r="A17" s="6" t="s">
        <v>17</v>
      </c>
      <c r="B17" s="8"/>
    </row>
    <row r="18" spans="1:3" ht="12.75">
      <c r="A18" s="1" t="s">
        <v>2</v>
      </c>
      <c r="B18" s="8">
        <v>4713198</v>
      </c>
      <c r="C18" s="9">
        <f>B18/B32</f>
        <v>0.31268012932591505</v>
      </c>
    </row>
    <row r="19" spans="1:3" ht="12.75">
      <c r="A19" s="2" t="s">
        <v>35</v>
      </c>
      <c r="B19" s="8">
        <v>1580700</v>
      </c>
      <c r="C19" s="9">
        <f>B19/B32</f>
        <v>0.10486584277288455</v>
      </c>
    </row>
    <row r="20" spans="1:3" ht="12.75">
      <c r="A20" s="2" t="s">
        <v>6</v>
      </c>
      <c r="B20" s="8">
        <v>414600</v>
      </c>
      <c r="C20" s="9">
        <f>B20/B32</f>
        <v>0.027505142287365048</v>
      </c>
    </row>
    <row r="21" spans="1:3" ht="12.75">
      <c r="A21" s="2" t="s">
        <v>36</v>
      </c>
      <c r="B21" s="8">
        <v>87850</v>
      </c>
      <c r="C21" s="9">
        <f>B21/B32</f>
        <v>0.005828091533876072</v>
      </c>
    </row>
    <row r="22" spans="1:3" ht="12.75">
      <c r="A22" s="2" t="s">
        <v>32</v>
      </c>
      <c r="B22" s="8">
        <v>330638</v>
      </c>
      <c r="C22" s="9">
        <f>B22/B32</f>
        <v>0.021934986096502185</v>
      </c>
    </row>
    <row r="23" spans="1:3" ht="12.75">
      <c r="A23" s="2" t="s">
        <v>11</v>
      </c>
      <c r="B23" s="8">
        <v>88000</v>
      </c>
      <c r="C23" s="9">
        <f>B23/B32</f>
        <v>0.005838042743097261</v>
      </c>
    </row>
    <row r="24" spans="1:3" ht="12.75">
      <c r="A24" s="2" t="s">
        <v>7</v>
      </c>
      <c r="B24" s="8">
        <v>43600</v>
      </c>
      <c r="C24" s="9">
        <f>B24/B32</f>
        <v>0.002892484813625461</v>
      </c>
    </row>
    <row r="25" spans="1:3" ht="12.75">
      <c r="A25" s="2" t="s">
        <v>18</v>
      </c>
      <c r="B25" s="8">
        <v>127800</v>
      </c>
      <c r="C25" s="9">
        <f>B25/B32</f>
        <v>0.008478430256452613</v>
      </c>
    </row>
    <row r="26" spans="1:3" ht="12.75">
      <c r="A26" s="2" t="s">
        <v>19</v>
      </c>
      <c r="B26" s="8">
        <v>270000</v>
      </c>
      <c r="C26" s="9">
        <f>B26/B32</f>
        <v>0.01791217659813932</v>
      </c>
    </row>
    <row r="27" spans="1:3" ht="12.75">
      <c r="A27" s="2" t="s">
        <v>31</v>
      </c>
      <c r="B27" s="8">
        <v>15000</v>
      </c>
      <c r="C27" s="9">
        <f>B27/B32</f>
        <v>0.0009951209221188513</v>
      </c>
    </row>
    <row r="28" spans="1:3" ht="12.75">
      <c r="A28" s="1" t="s">
        <v>20</v>
      </c>
      <c r="B28" s="8">
        <v>4344954</v>
      </c>
      <c r="C28" s="9">
        <f>B28/B32</f>
        <v>0.2882503087362661</v>
      </c>
    </row>
    <row r="29" spans="1:3" ht="12.75">
      <c r="A29" s="1" t="s">
        <v>21</v>
      </c>
      <c r="B29" s="8">
        <v>1055000</v>
      </c>
      <c r="C29" s="9">
        <f>B29/B32</f>
        <v>0.0699901715223592</v>
      </c>
    </row>
    <row r="30" spans="1:3" ht="12.75">
      <c r="A30" s="1" t="s">
        <v>10</v>
      </c>
      <c r="B30" s="8">
        <v>182500</v>
      </c>
      <c r="C30" s="9">
        <f>B30/B32</f>
        <v>0.012107304552446024</v>
      </c>
    </row>
    <row r="31" spans="1:3" ht="12.75">
      <c r="A31" s="1" t="s">
        <v>8</v>
      </c>
      <c r="B31" s="8">
        <v>1819705</v>
      </c>
      <c r="C31" s="9">
        <f>B31/B32</f>
        <v>0.12072176783895229</v>
      </c>
    </row>
    <row r="32" spans="1:2" ht="12.75">
      <c r="A32" s="10" t="s">
        <v>3</v>
      </c>
      <c r="B32" s="8">
        <f>SUM(B18:B31)</f>
        <v>15073545</v>
      </c>
    </row>
    <row r="33" spans="1:2" ht="12.75">
      <c r="A33" s="1"/>
      <c r="B33" s="8"/>
    </row>
    <row r="34" spans="1:2" ht="12.75">
      <c r="A34" s="13" t="s">
        <v>22</v>
      </c>
      <c r="B34" s="14">
        <f>B15-B32</f>
        <v>746350</v>
      </c>
    </row>
    <row r="35" spans="1:2" ht="12.75">
      <c r="A35" s="1"/>
      <c r="B35" s="8"/>
    </row>
    <row r="36" spans="1:2" ht="12.75">
      <c r="A36" s="6" t="s">
        <v>23</v>
      </c>
      <c r="B36" s="8"/>
    </row>
    <row r="37" spans="1:2" ht="12.75">
      <c r="A37" s="1" t="s">
        <v>24</v>
      </c>
      <c r="B37" s="8">
        <v>3336356</v>
      </c>
    </row>
    <row r="38" spans="1:2" ht="12.75">
      <c r="A38" s="1" t="s">
        <v>25</v>
      </c>
      <c r="B38" s="8">
        <v>0</v>
      </c>
    </row>
    <row r="39" spans="1:2" ht="12.75">
      <c r="A39" s="1" t="s">
        <v>13</v>
      </c>
      <c r="B39" s="8">
        <v>300000</v>
      </c>
    </row>
    <row r="40" spans="1:2" ht="12.75">
      <c r="A40" s="1" t="s">
        <v>37</v>
      </c>
      <c r="B40" s="8">
        <v>2369000</v>
      </c>
    </row>
    <row r="41" spans="1:2" ht="12.75">
      <c r="A41" s="1"/>
      <c r="B41" s="8"/>
    </row>
    <row r="42" spans="1:2" ht="12.75">
      <c r="A42" s="6" t="s">
        <v>26</v>
      </c>
      <c r="B42" s="8"/>
    </row>
    <row r="43" spans="1:2" ht="12.75">
      <c r="A43" s="1" t="s">
        <v>27</v>
      </c>
      <c r="B43" s="8">
        <v>3403000</v>
      </c>
    </row>
    <row r="44" spans="1:2" ht="12.75">
      <c r="A44" s="1" t="s">
        <v>28</v>
      </c>
      <c r="B44" s="8">
        <v>598706</v>
      </c>
    </row>
    <row r="45" spans="1:2" ht="12.75">
      <c r="A45" s="1" t="s">
        <v>38</v>
      </c>
      <c r="B45" s="8">
        <v>2450000</v>
      </c>
    </row>
    <row r="46" spans="1:2" ht="12.75">
      <c r="A46" s="1" t="s">
        <v>29</v>
      </c>
      <c r="B46" s="8">
        <v>300000</v>
      </c>
    </row>
    <row r="47" spans="1:2" ht="12.75">
      <c r="A47" s="1" t="s">
        <v>30</v>
      </c>
      <c r="B47" s="8">
        <v>0</v>
      </c>
    </row>
    <row r="48" spans="1:2" ht="12.75">
      <c r="A48" s="13" t="s">
        <v>4</v>
      </c>
      <c r="B48" s="15">
        <f>B34+SUM(B37:B40)-SUM(B43:B47)</f>
        <v>0</v>
      </c>
    </row>
    <row r="49" spans="1:2" ht="12.75">
      <c r="A49" s="10"/>
      <c r="B49" s="16"/>
    </row>
    <row r="50" spans="1:2" ht="12.75">
      <c r="A50" s="10"/>
      <c r="B50" s="16"/>
    </row>
    <row r="53" spans="1:2" ht="12.75">
      <c r="A53" s="10"/>
      <c r="B53" s="16"/>
    </row>
    <row r="54" spans="1:2" ht="12.75">
      <c r="A54" s="10"/>
      <c r="B54" s="16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Terrell</dc:creator>
  <cp:keywords/>
  <dc:description/>
  <cp:lastModifiedBy>Leslie Terrell</cp:lastModifiedBy>
  <cp:lastPrinted>2017-03-22T14:57:44Z</cp:lastPrinted>
  <dcterms:created xsi:type="dcterms:W3CDTF">2009-02-13T20:34:15Z</dcterms:created>
  <dcterms:modified xsi:type="dcterms:W3CDTF">2017-05-15T17:48:38Z</dcterms:modified>
  <cp:category/>
  <cp:version/>
  <cp:contentType/>
  <cp:contentStatus/>
</cp:coreProperties>
</file>